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fficioAffariGenerali\_A_GARE_e_negoziate\A_GARE_20\02_2020_GESTIONE_CALORE_gg\C_doc_gara\Allegati_disciplinare\"/>
    </mc:Choice>
  </mc:AlternateContent>
  <bookViews>
    <workbookView xWindow="0" yWindow="0" windowWidth="23040" windowHeight="796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F47" i="1"/>
  <c r="F46" i="1"/>
  <c r="A140" i="1" l="1"/>
  <c r="A139" i="1"/>
  <c r="A138" i="1"/>
  <c r="A137" i="1"/>
  <c r="A136" i="1"/>
  <c r="A135" i="1"/>
  <c r="A134" i="1"/>
  <c r="C130" i="1"/>
  <c r="E130" i="1" s="1"/>
  <c r="E140" i="1" s="1"/>
  <c r="E125" i="1"/>
  <c r="E119" i="1"/>
  <c r="E139" i="1" s="1"/>
  <c r="E114" i="1"/>
  <c r="C108" i="1"/>
  <c r="E108" i="1" s="1"/>
  <c r="E138" i="1" s="1"/>
  <c r="E103" i="1"/>
  <c r="E97" i="1"/>
  <c r="E137" i="1" s="1"/>
  <c r="E92" i="1"/>
  <c r="C86" i="1"/>
  <c r="E86" i="1" s="1"/>
  <c r="E136" i="1" s="1"/>
  <c r="E81" i="1"/>
  <c r="C75" i="1"/>
  <c r="E75" i="1" s="1"/>
  <c r="E135" i="1" s="1"/>
  <c r="E70" i="1"/>
  <c r="E25" i="1"/>
  <c r="F63" i="1"/>
  <c r="F56" i="1"/>
  <c r="F57" i="1"/>
  <c r="F58" i="1"/>
  <c r="F59" i="1"/>
  <c r="F60" i="1"/>
  <c r="F61" i="1"/>
  <c r="F55" i="1"/>
  <c r="F53" i="1"/>
  <c r="F51" i="1"/>
  <c r="F4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1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F64" i="1" l="1"/>
  <c r="E134" i="1" s="1"/>
  <c r="E141" i="1" s="1"/>
  <c r="E143" i="1" s="1"/>
  <c r="A51" i="1"/>
  <c r="A53" i="1" s="1"/>
  <c r="A55" i="1" s="1"/>
  <c r="A56" i="1" s="1"/>
  <c r="A57" i="1" s="1"/>
  <c r="A58" i="1" s="1"/>
  <c r="A59" i="1" s="1"/>
  <c r="A60" i="1" s="1"/>
  <c r="A61" i="1" s="1"/>
  <c r="A63" i="1" s="1"/>
  <c r="A75" i="1" s="1"/>
  <c r="A86" i="1" s="1"/>
  <c r="A97" i="1" s="1"/>
  <c r="A108" i="1" s="1"/>
  <c r="A119" i="1" s="1"/>
  <c r="A130" i="1" s="1"/>
  <c r="A45" i="1"/>
  <c r="A46" i="1" s="1"/>
  <c r="A47" i="1" s="1"/>
</calcChain>
</file>

<file path=xl/sharedStrings.xml><?xml version="1.0" encoding="utf-8"?>
<sst xmlns="http://schemas.openxmlformats.org/spreadsheetml/2006/main" count="206" uniqueCount="93">
  <si>
    <t>Il sottoscritto</t>
  </si>
  <si>
    <t>nato il</t>
  </si>
  <si>
    <t>a</t>
  </si>
  <si>
    <t>Codice Fiscale</t>
  </si>
  <si>
    <t>in qualità di</t>
  </si>
  <si>
    <t>dell'operatore economico</t>
  </si>
  <si>
    <t>Partita IVA</t>
  </si>
  <si>
    <t>FORMULA LA SEGUENTE OFFERTA ECONOMICA</t>
  </si>
  <si>
    <t>Oggetto</t>
  </si>
  <si>
    <t>Voce n.</t>
  </si>
  <si>
    <t>Centrale termica</t>
  </si>
  <si>
    <t>Combustibile</t>
  </si>
  <si>
    <t>Importo complessivo parziale offerto</t>
  </si>
  <si>
    <t>IDENTIFICAZIONE IMPIANTI</t>
  </si>
  <si>
    <t>OFFERTA ECONOMICA</t>
  </si>
  <si>
    <t>in cifre (€/anno)</t>
  </si>
  <si>
    <t>Importo unitario offerto</t>
  </si>
  <si>
    <t>(6 anni – 3+1+1+1)</t>
  </si>
  <si>
    <t>in cifre (€)</t>
  </si>
  <si>
    <t>Quantità</t>
  </si>
  <si>
    <t>SAN MICHELE ALL'ADIGE</t>
  </si>
  <si>
    <t>CENTRO SCOLASTICO</t>
  </si>
  <si>
    <t>METANO</t>
  </si>
  <si>
    <t>LABORATORIO TECNOLOGIE ALIMENTARI</t>
  </si>
  <si>
    <t>CONVITTO</t>
  </si>
  <si>
    <t>CANTINA - DISTILLERIA</t>
  </si>
  <si>
    <t>LABORATORIO BIOTECNOLOGIA</t>
  </si>
  <si>
    <t>SERRE-FRIGOCONSERVAZIONE</t>
  </si>
  <si>
    <t>LABORATORIO FITOPATOLOGIA</t>
  </si>
  <si>
    <t>IMPIANTO ITTICO</t>
  </si>
  <si>
    <t>MASO SANDONA'</t>
  </si>
  <si>
    <t>GASOLIO</t>
  </si>
  <si>
    <t>CENTRO SERVIZI OPERATIVI</t>
  </si>
  <si>
    <t>GIARONI SERRA</t>
  </si>
  <si>
    <t>CAPANNONE AZIENDA</t>
  </si>
  <si>
    <t>CLES</t>
  </si>
  <si>
    <t>MASO MAIANO</t>
  </si>
  <si>
    <t>BORGO VALSUGANA</t>
  </si>
  <si>
    <t>MASO SPAGOLLE</t>
  </si>
  <si>
    <t>ROVERETO</t>
  </si>
  <si>
    <t>MASO NAVICELLO</t>
  </si>
  <si>
    <t>PERGINE VALSUGANA</t>
  </si>
  <si>
    <t>SEDE PERIFERICA VIGALZANO</t>
  </si>
  <si>
    <t>FORESTERIA 1</t>
  </si>
  <si>
    <t>FORESTERIA 2</t>
  </si>
  <si>
    <t>FORESTERIA 3</t>
  </si>
  <si>
    <t>FORESTERIA 4</t>
  </si>
  <si>
    <t>SARCHE</t>
  </si>
  <si>
    <t>SEDE PERIFERICA SARCHE</t>
  </si>
  <si>
    <t>PELLET</t>
  </si>
  <si>
    <t>SERRA PICCOLI FRUTTI</t>
  </si>
  <si>
    <t>EX ALBERGO - assistenza tecnica</t>
  </si>
  <si>
    <t>B) Servizio di cessione di energia compresa fornitura di combustibile, conduzione gestione e manutenzione dell’impianto termico di alimentazione della rete di teleriscaldamento presso la sede della FEM, in via E. Mach, 1 – 38010 San Michele all’Adige (TN)</t>
  </si>
  <si>
    <t>A) Servizio di conduzione e manutenzione degli impianti temici installati presso gli edifici in disponibilità alla FEM ad esclusione del teleriscaldamento (allegato 01 al CSA)</t>
  </si>
  <si>
    <t xml:space="preserve"> in cifre (€/anno)</t>
  </si>
  <si>
    <t xml:space="preserve"> in cifre (€)</t>
  </si>
  <si>
    <t>Importo unitario posto a base di gara e soggetto a ribasso</t>
  </si>
  <si>
    <t>Importo complessivo posto a base di gara e soggetto a ribasso</t>
  </si>
  <si>
    <t xml:space="preserve"> in cifre (€/MWh)</t>
  </si>
  <si>
    <t>Quantità (su 6 anni - 3+1+1+1)</t>
  </si>
  <si>
    <t>MWh</t>
  </si>
  <si>
    <t>in cifre (€/MWh)</t>
  </si>
  <si>
    <t>Importo complessivo offerto, al netto degli oneri fiscali e dei costi per la sicurezza derivanti da rischi interferenziali (su 6 anni - 3+1+1+1)</t>
  </si>
  <si>
    <t>(6 anni - 3+1+1+1)</t>
  </si>
  <si>
    <t>D) Servizio di conduzione e manutenzione della rete di teleriscaldamento e degli scambiatori di calore a piastre di connessione fra rete di teleriscaldamento ed impianti di utenza, con la relativa regolazione fino al limite delle valvole di collegamento al circuito secondario verso gli impianti di utenza</t>
  </si>
  <si>
    <t>(N. scambiatori)</t>
  </si>
  <si>
    <t xml:space="preserve"> in cifre (€/cad. anno)</t>
  </si>
  <si>
    <t>in cifre (€/cad. anno)</t>
  </si>
  <si>
    <t>(N. sistemi/addolcitori)</t>
  </si>
  <si>
    <t xml:space="preserve"> in cifre (€/cad)</t>
  </si>
  <si>
    <t>(n.)</t>
  </si>
  <si>
    <t>in cifre (€/cad)</t>
  </si>
  <si>
    <t>Importo complessivo offerto, al netto degli oneri fiscali e dei costi per la sicurezza derivanti da rischi interferenziali</t>
  </si>
  <si>
    <t>E) Servizio di conduzione e manutenzione dei sistemi di produzione di acqua calda sanitaria con solare termico a San Michele all’Adige</t>
  </si>
  <si>
    <t>F) Servizio di conduzione e manutenzione dei sistemi di trattamento acqua – addolcitori (allegato 01 al CSA)</t>
  </si>
  <si>
    <t>G) Servizio di “passaggio delle consegne” al termine del contratto al nuovo gestore individuato dalla FEM</t>
  </si>
  <si>
    <r>
      <t xml:space="preserve">Spettabile 
</t>
    </r>
    <r>
      <rPr>
        <b/>
        <sz val="8"/>
        <color theme="1"/>
        <rFont val="Garamond"/>
        <family val="1"/>
      </rPr>
      <t>FONDAZIONE EDMUND MACH</t>
    </r>
    <r>
      <rPr>
        <sz val="8"/>
        <color theme="1"/>
        <rFont val="Garamond"/>
        <family val="1"/>
      </rPr>
      <t xml:space="preserve">
Via E. Mach, 1
38010 SAN MICHELE ALL’ADIGE TN</t>
    </r>
  </si>
  <si>
    <t>RIEPILOGO OFFERTA ECONOMICA</t>
  </si>
  <si>
    <r>
      <rPr>
        <b/>
        <sz val="11"/>
        <color rgb="FFFF0000"/>
        <rFont val="Garamond"/>
        <family val="1"/>
      </rPr>
      <t>ATTENZIONE:</t>
    </r>
    <r>
      <rPr>
        <sz val="11"/>
        <color theme="1"/>
        <rFont val="Garamond"/>
        <family val="1"/>
      </rPr>
      <t xml:space="preserve"> l'importo complessivo offerto, di cui sopra, deve essere riportato nell'apposito campo del "documento di sintesi dell'offerta" generato dal SISTEMA con le modalità descritte nel disciplinare di gara.</t>
    </r>
  </si>
  <si>
    <t>PARI AL RIBASSO DEL (%)</t>
  </si>
  <si>
    <t>RISPETTO ALL'IMPORTO COMPLESSIVO OFFERTO SPECIFICA, AI SENSI DELL'ART. 95, COMMA 10 DEL D.LGS. 50/2016:</t>
  </si>
  <si>
    <t>1) I COSTI DELLA MANODOPERA (€ - compresi nell'importo complessivo offerto)</t>
  </si>
  <si>
    <t>2) I PROPRI COSTI AZIENDALI CONCERNENTI L’ADEMPIMENTO DELLE DISPOSIZIONI IN MATERIA DI SALUTE E SICUREZZA SUI LUOGHI DI LAVORO (€ - compresi nell'importo complessivo offerto)</t>
  </si>
  <si>
    <r>
      <rPr>
        <b/>
        <sz val="11"/>
        <color rgb="FFFF0000"/>
        <rFont val="Garamond"/>
        <family val="1"/>
      </rPr>
      <t>ATTENZIONE:</t>
    </r>
    <r>
      <rPr>
        <sz val="11"/>
        <color theme="1"/>
        <rFont val="Garamond"/>
        <family val="1"/>
      </rPr>
      <t xml:space="preserve"> si precisa che tali costi di cui si chiede la specificazione rappresentano quegli oneri che l’operatore economico è tenuto a sostenere in quanto discendono essenzialmente dai costi della manodopera impiegata per l'esecuzione del contratto d'appalto. L'importo indicato va riportato nell'apposito campo del "documento di sintesi dell'offerta" generato dal SISTEMA.</t>
    </r>
  </si>
  <si>
    <r>
      <rPr>
        <b/>
        <sz val="11"/>
        <color rgb="FFFF0000"/>
        <rFont val="Garamond"/>
        <family val="1"/>
      </rPr>
      <t>ATTENZIONE:</t>
    </r>
    <r>
      <rPr>
        <sz val="11"/>
        <color theme="1"/>
        <rFont val="Garamond"/>
        <family val="1"/>
      </rPr>
      <t xml:space="preserve"> si precisa che tali costi di cui si chiede la specificazione rappresentano quegli oneri che l’operatore economico è tenuto a sostenere in quanto discendono essenzialmente dall’applicazione delle prescrizioni di cui al del d.lgs. 81/2008 (ad esempio i dispositivi di protezione individuali, la formazione, l’informazione, la sorveglianza sanitaria, ecc.). Tali oneri, che si considerano compresi nell’offerta presentata, devono risultare congrui rispetto all’entità e alle caratteristiche delle prestazioni contrattuali richieste. L'importo indicato va riportato nell'apposito campo del "documento di sintesi dell'offerta" generato dal SISTEMA.</t>
    </r>
  </si>
  <si>
    <t>Modulo offerta economica (da classificare nella categoria “Allegato economico”)</t>
  </si>
  <si>
    <t>GARA EUROPEA A PROCEDURA APERTA PER L’AFFIDAMENTO DEI SERVIZI DI GESTIONE, MANUTENZIONE E CONDUZIONE DEGLI IMPIANTI TERMICI INSTALLATI PRESSO GLI EDIFICI IN DISPONIBILITÀ ALLA FONDAZIONE EDMUND MACH</t>
  </si>
  <si>
    <t>Importo complessivo stimato dell'appalto, IVA esclusa, a base di gara e soggetto a ribasso (su 6 anni - 3 anni +1+1+1)</t>
  </si>
  <si>
    <t>Oneri per la sicurezza derivanti da rischi interferenziali, IVA esclusa, non soggetti a ribasso (su 6 anni - 3 anni +1+1+1)</t>
  </si>
  <si>
    <t>Documento sottoscritto digitalmente
dal/i legale/i rappresentante/i (o procuratore/i)</t>
  </si>
  <si>
    <t>Gara telematica n. 91495 - CIG 8348344767</t>
  </si>
  <si>
    <t>C) Servizio di manutenzione “onnicomprensivo” – manutenzione preventiva e correttiva impianti, attrezzature e componenti (nessuna esclusa) centrale termica biomassa/cippato</t>
  </si>
  <si>
    <t xml:space="preserve">CENTRALE DI TELERISCALDAMENTO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</si>
</sst>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1"/>
      <name val="Calibri"/>
      <family val="2"/>
      <scheme val="minor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sz val="8"/>
      <color theme="1"/>
      <name val="Calibri"/>
      <family val="2"/>
      <scheme val="minor"/>
    </font>
    <font>
      <b/>
      <sz val="11"/>
      <color rgb="FFFF0000"/>
      <name val="Garamond"/>
      <family val="1"/>
    </font>
    <font>
      <i/>
      <sz val="8"/>
      <color theme="1"/>
      <name val="Garamond"/>
      <family val="1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zoomScale="145" zoomScaleNormal="145" workbookViewId="0">
      <selection activeCell="E146" sqref="E146:F146"/>
    </sheetView>
  </sheetViews>
  <sheetFormatPr defaultColWidth="0" defaultRowHeight="14.4" zeroHeight="1" x14ac:dyDescent="0.3"/>
  <cols>
    <col min="1" max="1" width="8.33203125" style="1" customWidth="1"/>
    <col min="2" max="2" width="30.21875" style="1" customWidth="1"/>
    <col min="3" max="3" width="21.6640625" style="1" customWidth="1"/>
    <col min="4" max="4" width="22.6640625" style="1" customWidth="1"/>
    <col min="5" max="5" width="18.109375" style="1" customWidth="1"/>
    <col min="6" max="6" width="26.88671875" style="1" customWidth="1"/>
    <col min="7" max="7" width="4.109375" style="1" customWidth="1"/>
    <col min="8" max="8" width="8.88671875" style="1" hidden="1" customWidth="1"/>
    <col min="9" max="9" width="10.88671875" style="1" hidden="1" customWidth="1"/>
    <col min="10" max="10" width="19.5546875" style="1" hidden="1" customWidth="1"/>
    <col min="11" max="16384" width="8.88671875" style="1" hidden="1"/>
  </cols>
  <sheetData>
    <row r="1" spans="1:6" ht="48" customHeight="1" x14ac:dyDescent="0.3">
      <c r="A1" s="47" t="s">
        <v>85</v>
      </c>
      <c r="B1" s="48"/>
      <c r="C1" s="48"/>
      <c r="D1" s="48"/>
      <c r="E1" s="49" t="s">
        <v>76</v>
      </c>
      <c r="F1" s="50"/>
    </row>
    <row r="2" spans="1:6" ht="10.050000000000001" customHeight="1" x14ac:dyDescent="0.3">
      <c r="A2" s="14"/>
      <c r="B2" s="15"/>
      <c r="C2" s="15"/>
      <c r="D2" s="15"/>
      <c r="E2" s="15"/>
      <c r="F2" s="15"/>
    </row>
    <row r="3" spans="1:6" ht="49.95" customHeight="1" x14ac:dyDescent="0.3">
      <c r="A3" s="42" t="s">
        <v>86</v>
      </c>
      <c r="B3" s="43"/>
      <c r="C3" s="43"/>
      <c r="D3" s="43"/>
      <c r="E3" s="43"/>
      <c r="F3" s="44"/>
    </row>
    <row r="4" spans="1:6" ht="10.050000000000001" customHeight="1" x14ac:dyDescent="0.3">
      <c r="A4" s="14"/>
      <c r="B4" s="15"/>
      <c r="C4" s="15"/>
      <c r="D4" s="15"/>
      <c r="E4" s="15"/>
      <c r="F4" s="15"/>
    </row>
    <row r="5" spans="1:6" ht="25.05" customHeight="1" x14ac:dyDescent="0.3">
      <c r="A5" s="27" t="s">
        <v>90</v>
      </c>
      <c r="B5" s="45"/>
      <c r="C5" s="45"/>
      <c r="D5" s="45"/>
      <c r="E5" s="45"/>
      <c r="F5" s="46"/>
    </row>
    <row r="6" spans="1:6" ht="10.050000000000001" customHeight="1" x14ac:dyDescent="0.3">
      <c r="A6" s="14"/>
      <c r="B6" s="15"/>
      <c r="C6" s="15"/>
      <c r="D6" s="15"/>
      <c r="E6" s="15"/>
      <c r="F6" s="15"/>
    </row>
    <row r="7" spans="1:6" ht="25.05" customHeight="1" x14ac:dyDescent="0.3">
      <c r="A7" s="37" t="s">
        <v>0</v>
      </c>
      <c r="B7" s="51"/>
      <c r="C7" s="51"/>
      <c r="D7" s="62"/>
      <c r="E7" s="63"/>
      <c r="F7" s="63"/>
    </row>
    <row r="8" spans="1:6" ht="25.05" customHeight="1" x14ac:dyDescent="0.3">
      <c r="A8" s="37" t="s">
        <v>1</v>
      </c>
      <c r="B8" s="51"/>
      <c r="C8" s="51"/>
      <c r="D8" s="62"/>
      <c r="E8" s="63"/>
      <c r="F8" s="63"/>
    </row>
    <row r="9" spans="1:6" ht="25.05" customHeight="1" x14ac:dyDescent="0.3">
      <c r="A9" s="37" t="s">
        <v>2</v>
      </c>
      <c r="B9" s="51"/>
      <c r="C9" s="51"/>
      <c r="D9" s="62"/>
      <c r="E9" s="63"/>
      <c r="F9" s="63"/>
    </row>
    <row r="10" spans="1:6" ht="25.05" customHeight="1" x14ac:dyDescent="0.3">
      <c r="A10" s="37" t="s">
        <v>3</v>
      </c>
      <c r="B10" s="51"/>
      <c r="C10" s="51"/>
      <c r="D10" s="62"/>
      <c r="E10" s="63"/>
      <c r="F10" s="63"/>
    </row>
    <row r="11" spans="1:6" ht="25.05" customHeight="1" x14ac:dyDescent="0.3">
      <c r="A11" s="37" t="s">
        <v>4</v>
      </c>
      <c r="B11" s="51"/>
      <c r="C11" s="51"/>
      <c r="D11" s="62"/>
      <c r="E11" s="63"/>
      <c r="F11" s="63"/>
    </row>
    <row r="12" spans="1:6" ht="25.05" customHeight="1" x14ac:dyDescent="0.3">
      <c r="A12" s="37" t="s">
        <v>5</v>
      </c>
      <c r="B12" s="51"/>
      <c r="C12" s="51"/>
      <c r="D12" s="62"/>
      <c r="E12" s="63"/>
      <c r="F12" s="63"/>
    </row>
    <row r="13" spans="1:6" ht="25.05" customHeight="1" x14ac:dyDescent="0.3">
      <c r="A13" s="37" t="s">
        <v>3</v>
      </c>
      <c r="B13" s="51"/>
      <c r="C13" s="51"/>
      <c r="D13" s="62"/>
      <c r="E13" s="63"/>
      <c r="F13" s="63"/>
    </row>
    <row r="14" spans="1:6" ht="25.05" customHeight="1" x14ac:dyDescent="0.3">
      <c r="A14" s="37" t="s">
        <v>6</v>
      </c>
      <c r="B14" s="51"/>
      <c r="C14" s="51"/>
      <c r="D14" s="62"/>
      <c r="E14" s="63"/>
      <c r="F14" s="63"/>
    </row>
    <row r="15" spans="1:6" ht="10.050000000000001" customHeight="1" x14ac:dyDescent="0.3">
      <c r="A15" s="14"/>
      <c r="B15" s="15"/>
      <c r="C15" s="15"/>
      <c r="D15" s="15"/>
      <c r="E15" s="15"/>
      <c r="F15" s="15"/>
    </row>
    <row r="16" spans="1:6" ht="40.049999999999997" customHeight="1" x14ac:dyDescent="0.3">
      <c r="A16" s="37" t="s">
        <v>87</v>
      </c>
      <c r="B16" s="51"/>
      <c r="C16" s="51"/>
      <c r="D16" s="51"/>
      <c r="E16" s="17">
        <v>2614500</v>
      </c>
      <c r="F16" s="57"/>
    </row>
    <row r="17" spans="1:6" ht="40.049999999999997" customHeight="1" x14ac:dyDescent="0.3">
      <c r="A17" s="37" t="s">
        <v>88</v>
      </c>
      <c r="B17" s="51"/>
      <c r="C17" s="51"/>
      <c r="D17" s="51"/>
      <c r="E17" s="17">
        <v>6000</v>
      </c>
      <c r="F17" s="57"/>
    </row>
    <row r="18" spans="1:6" ht="10.050000000000001" customHeight="1" x14ac:dyDescent="0.3">
      <c r="A18" s="14"/>
      <c r="B18" s="15"/>
      <c r="C18" s="15"/>
      <c r="D18" s="15"/>
      <c r="E18" s="15"/>
      <c r="F18" s="15"/>
    </row>
    <row r="19" spans="1:6" ht="25.05" customHeight="1" x14ac:dyDescent="0.3">
      <c r="A19" s="19" t="s">
        <v>7</v>
      </c>
      <c r="B19" s="58"/>
      <c r="C19" s="58"/>
      <c r="D19" s="58"/>
      <c r="E19" s="58"/>
      <c r="F19" s="58"/>
    </row>
    <row r="20" spans="1:6" ht="10.050000000000001" customHeight="1" x14ac:dyDescent="0.3">
      <c r="A20" s="14"/>
      <c r="B20" s="15"/>
      <c r="C20" s="15"/>
      <c r="D20" s="15"/>
      <c r="E20" s="15"/>
      <c r="F20" s="15"/>
    </row>
    <row r="21" spans="1:6" ht="49.95" customHeight="1" x14ac:dyDescent="0.3">
      <c r="A21" s="16" t="s">
        <v>53</v>
      </c>
      <c r="B21" s="16"/>
      <c r="C21" s="16"/>
      <c r="D21" s="16"/>
      <c r="E21" s="16"/>
      <c r="F21" s="16"/>
    </row>
    <row r="22" spans="1:6" ht="10.050000000000001" customHeight="1" x14ac:dyDescent="0.3">
      <c r="A22" s="14"/>
      <c r="B22" s="15"/>
      <c r="C22" s="15"/>
      <c r="D22" s="15"/>
      <c r="E22" s="15"/>
      <c r="F22" s="15"/>
    </row>
    <row r="23" spans="1:6" ht="36" customHeight="1" x14ac:dyDescent="0.3">
      <c r="A23" s="19" t="s">
        <v>56</v>
      </c>
      <c r="B23" s="19"/>
      <c r="C23" s="19" t="s">
        <v>19</v>
      </c>
      <c r="D23" s="19"/>
      <c r="E23" s="19" t="s">
        <v>57</v>
      </c>
      <c r="F23" s="19"/>
    </row>
    <row r="24" spans="1:6" ht="15" customHeight="1" x14ac:dyDescent="0.3">
      <c r="A24" s="21" t="s">
        <v>54</v>
      </c>
      <c r="B24" s="21"/>
      <c r="C24" s="21" t="s">
        <v>17</v>
      </c>
      <c r="D24" s="21"/>
      <c r="E24" s="27" t="s">
        <v>55</v>
      </c>
      <c r="F24" s="28"/>
    </row>
    <row r="25" spans="1:6" ht="55.05" customHeight="1" x14ac:dyDescent="0.3">
      <c r="A25" s="17">
        <v>19000</v>
      </c>
      <c r="B25" s="18"/>
      <c r="C25" s="20">
        <v>6</v>
      </c>
      <c r="D25" s="18"/>
      <c r="E25" s="17">
        <f>C25*A25</f>
        <v>114000</v>
      </c>
      <c r="F25" s="18"/>
    </row>
    <row r="26" spans="1:6" x14ac:dyDescent="0.3">
      <c r="A26" s="31"/>
      <c r="B26" s="31"/>
      <c r="C26" s="31"/>
      <c r="D26" s="31"/>
      <c r="E26" s="31"/>
      <c r="F26" s="31"/>
    </row>
    <row r="27" spans="1:6" x14ac:dyDescent="0.3">
      <c r="A27" s="24" t="s">
        <v>13</v>
      </c>
      <c r="B27" s="24"/>
      <c r="C27" s="24"/>
      <c r="D27" s="24" t="s">
        <v>14</v>
      </c>
      <c r="E27" s="24"/>
      <c r="F27" s="24"/>
    </row>
    <row r="28" spans="1:6" ht="28.8" x14ac:dyDescent="0.3">
      <c r="A28" s="25" t="s">
        <v>9</v>
      </c>
      <c r="B28" s="25" t="s">
        <v>10</v>
      </c>
      <c r="C28" s="25" t="s">
        <v>11</v>
      </c>
      <c r="D28" s="10" t="s">
        <v>16</v>
      </c>
      <c r="E28" s="10" t="s">
        <v>19</v>
      </c>
      <c r="F28" s="10" t="s">
        <v>12</v>
      </c>
    </row>
    <row r="29" spans="1:6" ht="15" customHeight="1" x14ac:dyDescent="0.3">
      <c r="A29" s="26"/>
      <c r="B29" s="26"/>
      <c r="C29" s="26"/>
      <c r="D29" s="10" t="s">
        <v>15</v>
      </c>
      <c r="E29" s="10" t="s">
        <v>17</v>
      </c>
      <c r="F29" s="10" t="s">
        <v>18</v>
      </c>
    </row>
    <row r="30" spans="1:6" ht="25.05" customHeight="1" x14ac:dyDescent="0.3">
      <c r="A30" s="59" t="s">
        <v>20</v>
      </c>
      <c r="B30" s="60"/>
      <c r="C30" s="60"/>
      <c r="D30" s="60"/>
      <c r="E30" s="60"/>
      <c r="F30" s="61"/>
    </row>
    <row r="31" spans="1:6" ht="55.05" customHeight="1" x14ac:dyDescent="0.3">
      <c r="A31" s="12">
        <v>1</v>
      </c>
      <c r="B31" s="2" t="s">
        <v>21</v>
      </c>
      <c r="C31" s="3" t="s">
        <v>22</v>
      </c>
      <c r="D31" s="64"/>
      <c r="E31" s="4">
        <v>6</v>
      </c>
      <c r="F31" s="7">
        <f>D31*E31</f>
        <v>0</v>
      </c>
    </row>
    <row r="32" spans="1:6" ht="55.05" customHeight="1" x14ac:dyDescent="0.3">
      <c r="A32" s="12">
        <f>A31+1</f>
        <v>2</v>
      </c>
      <c r="B32" s="2" t="s">
        <v>23</v>
      </c>
      <c r="C32" s="3" t="s">
        <v>22</v>
      </c>
      <c r="D32" s="64"/>
      <c r="E32" s="4">
        <v>6</v>
      </c>
      <c r="F32" s="7">
        <f t="shared" ref="F32:F47" si="0">D32*E32</f>
        <v>0</v>
      </c>
    </row>
    <row r="33" spans="1:6" ht="55.05" customHeight="1" x14ac:dyDescent="0.3">
      <c r="A33" s="12">
        <f t="shared" ref="A33:A44" si="1">A32+1</f>
        <v>3</v>
      </c>
      <c r="B33" s="2" t="s">
        <v>24</v>
      </c>
      <c r="C33" s="3" t="s">
        <v>22</v>
      </c>
      <c r="D33" s="64"/>
      <c r="E33" s="4">
        <v>6</v>
      </c>
      <c r="F33" s="7">
        <f t="shared" si="0"/>
        <v>0</v>
      </c>
    </row>
    <row r="34" spans="1:6" ht="55.05" customHeight="1" x14ac:dyDescent="0.3">
      <c r="A34" s="12">
        <f t="shared" si="1"/>
        <v>4</v>
      </c>
      <c r="B34" s="2" t="s">
        <v>25</v>
      </c>
      <c r="C34" s="3" t="s">
        <v>22</v>
      </c>
      <c r="D34" s="64"/>
      <c r="E34" s="4">
        <v>6</v>
      </c>
      <c r="F34" s="7">
        <f t="shared" si="0"/>
        <v>0</v>
      </c>
    </row>
    <row r="35" spans="1:6" ht="55.05" customHeight="1" x14ac:dyDescent="0.3">
      <c r="A35" s="12">
        <f t="shared" si="1"/>
        <v>5</v>
      </c>
      <c r="B35" s="2" t="s">
        <v>23</v>
      </c>
      <c r="C35" s="3" t="s">
        <v>22</v>
      </c>
      <c r="D35" s="64"/>
      <c r="E35" s="4">
        <v>6</v>
      </c>
      <c r="F35" s="7">
        <f t="shared" si="0"/>
        <v>0</v>
      </c>
    </row>
    <row r="36" spans="1:6" ht="55.05" customHeight="1" x14ac:dyDescent="0.3">
      <c r="A36" s="12">
        <f t="shared" si="1"/>
        <v>6</v>
      </c>
      <c r="B36" s="2" t="s">
        <v>26</v>
      </c>
      <c r="C36" s="3" t="s">
        <v>22</v>
      </c>
      <c r="D36" s="64"/>
      <c r="E36" s="4">
        <v>6</v>
      </c>
      <c r="F36" s="7">
        <f t="shared" si="0"/>
        <v>0</v>
      </c>
    </row>
    <row r="37" spans="1:6" ht="55.05" customHeight="1" x14ac:dyDescent="0.3">
      <c r="A37" s="12">
        <f t="shared" si="1"/>
        <v>7</v>
      </c>
      <c r="B37" s="2" t="s">
        <v>27</v>
      </c>
      <c r="C37" s="3" t="s">
        <v>22</v>
      </c>
      <c r="D37" s="64"/>
      <c r="E37" s="4">
        <v>6</v>
      </c>
      <c r="F37" s="7">
        <f t="shared" si="0"/>
        <v>0</v>
      </c>
    </row>
    <row r="38" spans="1:6" ht="55.05" customHeight="1" x14ac:dyDescent="0.3">
      <c r="A38" s="12">
        <f t="shared" si="1"/>
        <v>8</v>
      </c>
      <c r="B38" s="2" t="s">
        <v>28</v>
      </c>
      <c r="C38" s="3" t="s">
        <v>22</v>
      </c>
      <c r="D38" s="64"/>
      <c r="E38" s="4">
        <v>6</v>
      </c>
      <c r="F38" s="7">
        <f t="shared" si="0"/>
        <v>0</v>
      </c>
    </row>
    <row r="39" spans="1:6" ht="55.05" customHeight="1" x14ac:dyDescent="0.3">
      <c r="A39" s="12">
        <f t="shared" si="1"/>
        <v>9</v>
      </c>
      <c r="B39" s="2" t="s">
        <v>29</v>
      </c>
      <c r="C39" s="3" t="s">
        <v>22</v>
      </c>
      <c r="D39" s="64"/>
      <c r="E39" s="4">
        <v>6</v>
      </c>
      <c r="F39" s="7">
        <f t="shared" si="0"/>
        <v>0</v>
      </c>
    </row>
    <row r="40" spans="1:6" ht="55.05" customHeight="1" x14ac:dyDescent="0.3">
      <c r="A40" s="12">
        <f t="shared" si="1"/>
        <v>10</v>
      </c>
      <c r="B40" s="2" t="s">
        <v>51</v>
      </c>
      <c r="C40" s="3" t="s">
        <v>22</v>
      </c>
      <c r="D40" s="64"/>
      <c r="E40" s="4">
        <v>6</v>
      </c>
      <c r="F40" s="7">
        <f t="shared" si="0"/>
        <v>0</v>
      </c>
    </row>
    <row r="41" spans="1:6" ht="55.05" customHeight="1" x14ac:dyDescent="0.3">
      <c r="A41" s="12">
        <f t="shared" si="1"/>
        <v>11</v>
      </c>
      <c r="B41" s="2" t="s">
        <v>30</v>
      </c>
      <c r="C41" s="3" t="s">
        <v>31</v>
      </c>
      <c r="D41" s="64"/>
      <c r="E41" s="4">
        <v>6</v>
      </c>
      <c r="F41" s="7">
        <f t="shared" si="0"/>
        <v>0</v>
      </c>
    </row>
    <row r="42" spans="1:6" ht="55.05" customHeight="1" x14ac:dyDescent="0.3">
      <c r="A42" s="12">
        <f t="shared" si="1"/>
        <v>12</v>
      </c>
      <c r="B42" s="2" t="s">
        <v>32</v>
      </c>
      <c r="C42" s="3" t="s">
        <v>22</v>
      </c>
      <c r="D42" s="64"/>
      <c r="E42" s="4">
        <v>6</v>
      </c>
      <c r="F42" s="7">
        <f t="shared" si="0"/>
        <v>0</v>
      </c>
    </row>
    <row r="43" spans="1:6" ht="55.05" customHeight="1" x14ac:dyDescent="0.3">
      <c r="A43" s="12">
        <f t="shared" si="1"/>
        <v>13</v>
      </c>
      <c r="B43" s="2" t="s">
        <v>33</v>
      </c>
      <c r="C43" s="3" t="s">
        <v>31</v>
      </c>
      <c r="D43" s="64"/>
      <c r="E43" s="4">
        <v>6</v>
      </c>
      <c r="F43" s="7">
        <f t="shared" si="0"/>
        <v>0</v>
      </c>
    </row>
    <row r="44" spans="1:6" ht="55.05" customHeight="1" x14ac:dyDescent="0.3">
      <c r="A44" s="12">
        <f t="shared" si="1"/>
        <v>14</v>
      </c>
      <c r="B44" s="2" t="s">
        <v>33</v>
      </c>
      <c r="C44" s="3" t="s">
        <v>31</v>
      </c>
      <c r="D44" s="64"/>
      <c r="E44" s="4">
        <v>6</v>
      </c>
      <c r="F44" s="7">
        <f t="shared" si="0"/>
        <v>0</v>
      </c>
    </row>
    <row r="45" spans="1:6" ht="55.05" customHeight="1" x14ac:dyDescent="0.3">
      <c r="A45" s="12">
        <f>A44+1</f>
        <v>15</v>
      </c>
      <c r="B45" s="2" t="s">
        <v>34</v>
      </c>
      <c r="C45" s="3" t="s">
        <v>22</v>
      </c>
      <c r="D45" s="64"/>
      <c r="E45" s="4">
        <v>6</v>
      </c>
      <c r="F45" s="7">
        <f t="shared" si="0"/>
        <v>0</v>
      </c>
    </row>
    <row r="46" spans="1:6" ht="55.05" customHeight="1" x14ac:dyDescent="0.3">
      <c r="A46" s="12">
        <f t="shared" ref="A46:A47" si="2">A45+1</f>
        <v>16</v>
      </c>
      <c r="B46" s="2" t="s">
        <v>92</v>
      </c>
      <c r="C46" s="3" t="s">
        <v>22</v>
      </c>
      <c r="D46" s="64"/>
      <c r="E46" s="4">
        <v>6</v>
      </c>
      <c r="F46" s="7">
        <f t="shared" si="0"/>
        <v>0</v>
      </c>
    </row>
    <row r="47" spans="1:6" ht="55.05" customHeight="1" x14ac:dyDescent="0.3">
      <c r="A47" s="12">
        <f t="shared" si="2"/>
        <v>17</v>
      </c>
      <c r="B47" s="2" t="s">
        <v>92</v>
      </c>
      <c r="C47" s="3" t="s">
        <v>22</v>
      </c>
      <c r="D47" s="64"/>
      <c r="E47" s="4">
        <v>6</v>
      </c>
      <c r="F47" s="7">
        <f t="shared" si="0"/>
        <v>0</v>
      </c>
    </row>
    <row r="48" spans="1:6" ht="25.05" customHeight="1" x14ac:dyDescent="0.3">
      <c r="A48" s="24" t="s">
        <v>35</v>
      </c>
      <c r="B48" s="24"/>
      <c r="C48" s="24"/>
      <c r="D48" s="24"/>
      <c r="E48" s="24"/>
      <c r="F48" s="24"/>
    </row>
    <row r="49" spans="1:6" ht="55.05" customHeight="1" x14ac:dyDescent="0.3">
      <c r="A49" s="12">
        <f>A47+1</f>
        <v>18</v>
      </c>
      <c r="B49" s="2" t="s">
        <v>36</v>
      </c>
      <c r="C49" s="3" t="s">
        <v>22</v>
      </c>
      <c r="D49" s="64"/>
      <c r="E49" s="4">
        <v>6</v>
      </c>
      <c r="F49" s="7">
        <f>E49*D49</f>
        <v>0</v>
      </c>
    </row>
    <row r="50" spans="1:6" ht="25.05" customHeight="1" x14ac:dyDescent="0.3">
      <c r="A50" s="24" t="s">
        <v>37</v>
      </c>
      <c r="B50" s="24"/>
      <c r="C50" s="24"/>
      <c r="D50" s="24"/>
      <c r="E50" s="24"/>
      <c r="F50" s="24"/>
    </row>
    <row r="51" spans="1:6" ht="55.05" customHeight="1" x14ac:dyDescent="0.3">
      <c r="A51" s="12">
        <f>A49+1</f>
        <v>19</v>
      </c>
      <c r="B51" s="2" t="s">
        <v>38</v>
      </c>
      <c r="C51" s="3" t="s">
        <v>31</v>
      </c>
      <c r="D51" s="64"/>
      <c r="E51" s="4">
        <v>6</v>
      </c>
      <c r="F51" s="7">
        <f>E51*D51</f>
        <v>0</v>
      </c>
    </row>
    <row r="52" spans="1:6" ht="25.05" customHeight="1" x14ac:dyDescent="0.3">
      <c r="A52" s="24" t="s">
        <v>39</v>
      </c>
      <c r="B52" s="24"/>
      <c r="C52" s="24"/>
      <c r="D52" s="24"/>
      <c r="E52" s="24"/>
      <c r="F52" s="24"/>
    </row>
    <row r="53" spans="1:6" ht="55.05" customHeight="1" x14ac:dyDescent="0.3">
      <c r="A53" s="12">
        <f>A51+1</f>
        <v>20</v>
      </c>
      <c r="B53" s="2" t="s">
        <v>40</v>
      </c>
      <c r="C53" s="3" t="s">
        <v>22</v>
      </c>
      <c r="D53" s="64"/>
      <c r="E53" s="4">
        <v>6</v>
      </c>
      <c r="F53" s="7">
        <f>E53*D53</f>
        <v>0</v>
      </c>
    </row>
    <row r="54" spans="1:6" ht="25.05" customHeight="1" x14ac:dyDescent="0.3">
      <c r="A54" s="24" t="s">
        <v>41</v>
      </c>
      <c r="B54" s="24"/>
      <c r="C54" s="24"/>
      <c r="D54" s="24"/>
      <c r="E54" s="24"/>
      <c r="F54" s="24"/>
    </row>
    <row r="55" spans="1:6" ht="55.05" customHeight="1" x14ac:dyDescent="0.3">
      <c r="A55" s="12">
        <f>A53+1</f>
        <v>21</v>
      </c>
      <c r="B55" s="2" t="s">
        <v>42</v>
      </c>
      <c r="C55" s="3" t="s">
        <v>22</v>
      </c>
      <c r="D55" s="64"/>
      <c r="E55" s="4">
        <v>6</v>
      </c>
      <c r="F55" s="7">
        <f>E55*D55</f>
        <v>0</v>
      </c>
    </row>
    <row r="56" spans="1:6" ht="55.05" customHeight="1" x14ac:dyDescent="0.3">
      <c r="A56" s="12">
        <f>A55+1</f>
        <v>22</v>
      </c>
      <c r="B56" s="2" t="s">
        <v>43</v>
      </c>
      <c r="C56" s="3" t="s">
        <v>22</v>
      </c>
      <c r="D56" s="64"/>
      <c r="E56" s="4">
        <v>6</v>
      </c>
      <c r="F56" s="7">
        <f t="shared" ref="F56:F61" si="3">E56*D56</f>
        <v>0</v>
      </c>
    </row>
    <row r="57" spans="1:6" ht="55.05" customHeight="1" x14ac:dyDescent="0.3">
      <c r="A57" s="12">
        <f t="shared" ref="A57:A61" si="4">A56+1</f>
        <v>23</v>
      </c>
      <c r="B57" s="2" t="s">
        <v>44</v>
      </c>
      <c r="C57" s="3" t="s">
        <v>22</v>
      </c>
      <c r="D57" s="64"/>
      <c r="E57" s="4">
        <v>6</v>
      </c>
      <c r="F57" s="7">
        <f t="shared" si="3"/>
        <v>0</v>
      </c>
    </row>
    <row r="58" spans="1:6" ht="55.05" customHeight="1" x14ac:dyDescent="0.3">
      <c r="A58" s="12">
        <f t="shared" si="4"/>
        <v>24</v>
      </c>
      <c r="B58" s="2" t="s">
        <v>45</v>
      </c>
      <c r="C58" s="3" t="s">
        <v>22</v>
      </c>
      <c r="D58" s="64"/>
      <c r="E58" s="4">
        <v>6</v>
      </c>
      <c r="F58" s="7">
        <f t="shared" si="3"/>
        <v>0</v>
      </c>
    </row>
    <row r="59" spans="1:6" ht="55.05" customHeight="1" x14ac:dyDescent="0.3">
      <c r="A59" s="12">
        <f t="shared" si="4"/>
        <v>25</v>
      </c>
      <c r="B59" s="2" t="s">
        <v>46</v>
      </c>
      <c r="C59" s="3" t="s">
        <v>22</v>
      </c>
      <c r="D59" s="64"/>
      <c r="E59" s="4">
        <v>6</v>
      </c>
      <c r="F59" s="7">
        <f t="shared" si="3"/>
        <v>0</v>
      </c>
    </row>
    <row r="60" spans="1:6" ht="55.05" customHeight="1" x14ac:dyDescent="0.3">
      <c r="A60" s="12">
        <f t="shared" si="4"/>
        <v>26</v>
      </c>
      <c r="B60" s="2" t="s">
        <v>50</v>
      </c>
      <c r="C60" s="3" t="s">
        <v>49</v>
      </c>
      <c r="D60" s="64"/>
      <c r="E60" s="4">
        <v>6</v>
      </c>
      <c r="F60" s="7">
        <f t="shared" si="3"/>
        <v>0</v>
      </c>
    </row>
    <row r="61" spans="1:6" ht="55.05" customHeight="1" x14ac:dyDescent="0.3">
      <c r="A61" s="12">
        <f t="shared" si="4"/>
        <v>27</v>
      </c>
      <c r="B61" s="2" t="s">
        <v>50</v>
      </c>
      <c r="C61" s="3" t="s">
        <v>31</v>
      </c>
      <c r="D61" s="64"/>
      <c r="E61" s="4">
        <v>6</v>
      </c>
      <c r="F61" s="7">
        <f t="shared" si="3"/>
        <v>0</v>
      </c>
    </row>
    <row r="62" spans="1:6" ht="25.05" customHeight="1" x14ac:dyDescent="0.3">
      <c r="A62" s="24" t="s">
        <v>47</v>
      </c>
      <c r="B62" s="24"/>
      <c r="C62" s="24"/>
      <c r="D62" s="24"/>
      <c r="E62" s="24"/>
      <c r="F62" s="24"/>
    </row>
    <row r="63" spans="1:6" ht="55.05" customHeight="1" x14ac:dyDescent="0.3">
      <c r="A63" s="12">
        <f>A61+1</f>
        <v>28</v>
      </c>
      <c r="B63" s="2" t="s">
        <v>48</v>
      </c>
      <c r="C63" s="3" t="s">
        <v>22</v>
      </c>
      <c r="D63" s="7"/>
      <c r="E63" s="4">
        <v>6</v>
      </c>
      <c r="F63" s="7">
        <f>E63*D63</f>
        <v>0</v>
      </c>
    </row>
    <row r="64" spans="1:6" ht="55.05" customHeight="1" x14ac:dyDescent="0.3">
      <c r="A64" s="23" t="s">
        <v>62</v>
      </c>
      <c r="B64" s="23"/>
      <c r="C64" s="23"/>
      <c r="D64" s="23"/>
      <c r="E64" s="23"/>
      <c r="F64" s="5">
        <f>F31+F32+F33+F34+F35+F36+F37+F38+F39+F40+F41+F42+F43+F44+F45+F46+F47+F49+F51+F53+F55+F56+F57+F58+F59+F60+F61+F63</f>
        <v>0</v>
      </c>
    </row>
    <row r="65" spans="1:6" x14ac:dyDescent="0.3">
      <c r="A65" s="31"/>
      <c r="B65" s="31"/>
      <c r="C65" s="31"/>
      <c r="D65" s="31"/>
      <c r="E65" s="31"/>
      <c r="F65" s="31"/>
    </row>
    <row r="66" spans="1:6" ht="49.95" customHeight="1" x14ac:dyDescent="0.3">
      <c r="A66" s="16" t="s">
        <v>52</v>
      </c>
      <c r="B66" s="16"/>
      <c r="C66" s="16"/>
      <c r="D66" s="16"/>
      <c r="E66" s="16"/>
      <c r="F66" s="16"/>
    </row>
    <row r="67" spans="1:6" x14ac:dyDescent="0.3">
      <c r="A67" s="31"/>
      <c r="B67" s="31"/>
      <c r="C67" s="31"/>
      <c r="D67" s="31"/>
      <c r="E67" s="31"/>
      <c r="F67" s="31"/>
    </row>
    <row r="68" spans="1:6" ht="36" customHeight="1" x14ac:dyDescent="0.3">
      <c r="A68" s="19" t="s">
        <v>56</v>
      </c>
      <c r="B68" s="19"/>
      <c r="C68" s="19" t="s">
        <v>59</v>
      </c>
      <c r="D68" s="19"/>
      <c r="E68" s="19" t="s">
        <v>57</v>
      </c>
      <c r="F68" s="19"/>
    </row>
    <row r="69" spans="1:6" ht="15" customHeight="1" x14ac:dyDescent="0.3">
      <c r="A69" s="21" t="s">
        <v>58</v>
      </c>
      <c r="B69" s="21"/>
      <c r="C69" s="21" t="s">
        <v>60</v>
      </c>
      <c r="D69" s="21"/>
      <c r="E69" s="27" t="s">
        <v>55</v>
      </c>
      <c r="F69" s="28"/>
    </row>
    <row r="70" spans="1:6" ht="55.05" customHeight="1" x14ac:dyDescent="0.3">
      <c r="A70" s="29">
        <v>63</v>
      </c>
      <c r="B70" s="20"/>
      <c r="C70" s="30">
        <v>37500</v>
      </c>
      <c r="D70" s="20"/>
      <c r="E70" s="29">
        <f>C70*A70</f>
        <v>2362500</v>
      </c>
      <c r="F70" s="20"/>
    </row>
    <row r="71" spans="1:6" ht="10.050000000000001" customHeight="1" x14ac:dyDescent="0.3">
      <c r="A71" s="14"/>
      <c r="B71" s="15"/>
      <c r="C71" s="15"/>
      <c r="D71" s="15"/>
      <c r="E71" s="15"/>
      <c r="F71" s="15"/>
    </row>
    <row r="72" spans="1:6" x14ac:dyDescent="0.3">
      <c r="A72" s="24" t="s">
        <v>14</v>
      </c>
      <c r="B72" s="24"/>
      <c r="C72" s="24"/>
      <c r="D72" s="24"/>
      <c r="E72" s="24"/>
      <c r="F72" s="24"/>
    </row>
    <row r="73" spans="1:6" ht="64.2" customHeight="1" x14ac:dyDescent="0.3">
      <c r="A73" s="25" t="s">
        <v>9</v>
      </c>
      <c r="B73" s="10" t="s">
        <v>16</v>
      </c>
      <c r="C73" s="23" t="s">
        <v>59</v>
      </c>
      <c r="D73" s="36"/>
      <c r="E73" s="23" t="s">
        <v>62</v>
      </c>
      <c r="F73" s="36"/>
    </row>
    <row r="74" spans="1:6" ht="15" customHeight="1" x14ac:dyDescent="0.3">
      <c r="A74" s="26"/>
      <c r="B74" s="10" t="s">
        <v>61</v>
      </c>
      <c r="C74" s="23" t="s">
        <v>60</v>
      </c>
      <c r="D74" s="36"/>
      <c r="E74" s="22" t="s">
        <v>18</v>
      </c>
      <c r="F74" s="28"/>
    </row>
    <row r="75" spans="1:6" ht="49.95" customHeight="1" x14ac:dyDescent="0.3">
      <c r="A75" s="12">
        <f>A63+1</f>
        <v>29</v>
      </c>
      <c r="B75" s="64"/>
      <c r="C75" s="32">
        <f>C70</f>
        <v>37500</v>
      </c>
      <c r="D75" s="33"/>
      <c r="E75" s="34">
        <f>C75*B75</f>
        <v>0</v>
      </c>
      <c r="F75" s="35"/>
    </row>
    <row r="76" spans="1:6" ht="10.050000000000001" customHeight="1" x14ac:dyDescent="0.3">
      <c r="A76" s="14"/>
      <c r="B76" s="15"/>
      <c r="C76" s="15"/>
      <c r="D76" s="15"/>
      <c r="E76" s="15"/>
      <c r="F76" s="15"/>
    </row>
    <row r="77" spans="1:6" ht="49.95" customHeight="1" x14ac:dyDescent="0.3">
      <c r="A77" s="16" t="s">
        <v>91</v>
      </c>
      <c r="B77" s="16"/>
      <c r="C77" s="16"/>
      <c r="D77" s="16"/>
      <c r="E77" s="16"/>
      <c r="F77" s="16"/>
    </row>
    <row r="78" spans="1:6" ht="10.050000000000001" customHeight="1" x14ac:dyDescent="0.3">
      <c r="A78" s="14"/>
      <c r="B78" s="15"/>
      <c r="C78" s="15"/>
      <c r="D78" s="15"/>
      <c r="E78" s="15"/>
      <c r="F78" s="15"/>
    </row>
    <row r="79" spans="1:6" ht="36" customHeight="1" x14ac:dyDescent="0.3">
      <c r="A79" s="37" t="s">
        <v>56</v>
      </c>
      <c r="B79" s="37"/>
      <c r="C79" s="19" t="s">
        <v>59</v>
      </c>
      <c r="D79" s="19"/>
      <c r="E79" s="19" t="s">
        <v>57</v>
      </c>
      <c r="F79" s="19"/>
    </row>
    <row r="80" spans="1:6" ht="15" customHeight="1" x14ac:dyDescent="0.3">
      <c r="A80" s="21" t="s">
        <v>54</v>
      </c>
      <c r="B80" s="21"/>
      <c r="C80" s="21" t="s">
        <v>63</v>
      </c>
      <c r="D80" s="21"/>
      <c r="E80" s="27" t="s">
        <v>55</v>
      </c>
      <c r="F80" s="28"/>
    </row>
    <row r="81" spans="1:6" ht="55.05" customHeight="1" x14ac:dyDescent="0.3">
      <c r="A81" s="29">
        <v>10000</v>
      </c>
      <c r="B81" s="20"/>
      <c r="C81" s="30">
        <v>6</v>
      </c>
      <c r="D81" s="20"/>
      <c r="E81" s="29">
        <f>C81*A81</f>
        <v>60000</v>
      </c>
      <c r="F81" s="20"/>
    </row>
    <row r="82" spans="1:6" ht="10.050000000000001" customHeight="1" x14ac:dyDescent="0.3">
      <c r="A82" s="14"/>
      <c r="B82" s="15"/>
      <c r="C82" s="15"/>
      <c r="D82" s="15"/>
      <c r="E82" s="15"/>
      <c r="F82" s="15"/>
    </row>
    <row r="83" spans="1:6" x14ac:dyDescent="0.3">
      <c r="A83" s="24" t="s">
        <v>14</v>
      </c>
      <c r="B83" s="24"/>
      <c r="C83" s="24"/>
      <c r="D83" s="24"/>
      <c r="E83" s="24"/>
      <c r="F83" s="24"/>
    </row>
    <row r="84" spans="1:6" ht="64.2" customHeight="1" x14ac:dyDescent="0.3">
      <c r="A84" s="25" t="s">
        <v>9</v>
      </c>
      <c r="B84" s="10" t="s">
        <v>16</v>
      </c>
      <c r="C84" s="23" t="s">
        <v>19</v>
      </c>
      <c r="D84" s="36"/>
      <c r="E84" s="23" t="s">
        <v>72</v>
      </c>
      <c r="F84" s="36"/>
    </row>
    <row r="85" spans="1:6" ht="15" customHeight="1" x14ac:dyDescent="0.3">
      <c r="A85" s="26"/>
      <c r="B85" s="10" t="s">
        <v>15</v>
      </c>
      <c r="C85" s="23" t="s">
        <v>63</v>
      </c>
      <c r="D85" s="36"/>
      <c r="E85" s="22" t="s">
        <v>18</v>
      </c>
      <c r="F85" s="28"/>
    </row>
    <row r="86" spans="1:6" ht="49.95" customHeight="1" x14ac:dyDescent="0.3">
      <c r="A86" s="12">
        <f>A75+1</f>
        <v>30</v>
      </c>
      <c r="B86" s="64"/>
      <c r="C86" s="32">
        <f>C81</f>
        <v>6</v>
      </c>
      <c r="D86" s="33"/>
      <c r="E86" s="34">
        <f>C86*B86</f>
        <v>0</v>
      </c>
      <c r="F86" s="35"/>
    </row>
    <row r="87" spans="1:6" ht="10.050000000000001" customHeight="1" x14ac:dyDescent="0.3">
      <c r="A87" s="14"/>
      <c r="B87" s="15"/>
      <c r="C87" s="15"/>
      <c r="D87" s="15"/>
      <c r="E87" s="15"/>
      <c r="F87" s="15"/>
    </row>
    <row r="88" spans="1:6" ht="49.95" customHeight="1" x14ac:dyDescent="0.3">
      <c r="A88" s="16" t="s">
        <v>64</v>
      </c>
      <c r="B88" s="16"/>
      <c r="C88" s="16"/>
      <c r="D88" s="16"/>
      <c r="E88" s="16"/>
      <c r="F88" s="16"/>
    </row>
    <row r="89" spans="1:6" ht="10.050000000000001" customHeight="1" x14ac:dyDescent="0.3">
      <c r="A89" s="14"/>
      <c r="B89" s="15"/>
      <c r="C89" s="15"/>
      <c r="D89" s="15"/>
      <c r="E89" s="15"/>
      <c r="F89" s="15"/>
    </row>
    <row r="90" spans="1:6" ht="36" customHeight="1" x14ac:dyDescent="0.3">
      <c r="A90" s="37" t="s">
        <v>56</v>
      </c>
      <c r="B90" s="37"/>
      <c r="C90" s="6" t="s">
        <v>19</v>
      </c>
      <c r="D90" s="6" t="s">
        <v>19</v>
      </c>
      <c r="E90" s="19" t="s">
        <v>57</v>
      </c>
      <c r="F90" s="19"/>
    </row>
    <row r="91" spans="1:6" ht="15" customHeight="1" x14ac:dyDescent="0.3">
      <c r="A91" s="21" t="s">
        <v>66</v>
      </c>
      <c r="B91" s="21"/>
      <c r="C91" s="13" t="s">
        <v>65</v>
      </c>
      <c r="D91" s="13" t="s">
        <v>63</v>
      </c>
      <c r="E91" s="27" t="s">
        <v>55</v>
      </c>
      <c r="F91" s="28"/>
    </row>
    <row r="92" spans="1:6" ht="55.05" customHeight="1" x14ac:dyDescent="0.3">
      <c r="A92" s="29">
        <v>500</v>
      </c>
      <c r="B92" s="20"/>
      <c r="C92" s="11">
        <v>16</v>
      </c>
      <c r="D92" s="11">
        <v>6</v>
      </c>
      <c r="E92" s="29">
        <f>D92*C92*A92</f>
        <v>48000</v>
      </c>
      <c r="F92" s="20"/>
    </row>
    <row r="93" spans="1:6" ht="10.050000000000001" customHeight="1" x14ac:dyDescent="0.3">
      <c r="A93" s="14"/>
      <c r="B93" s="15"/>
      <c r="C93" s="15"/>
      <c r="D93" s="15"/>
      <c r="E93" s="15"/>
      <c r="F93" s="15"/>
    </row>
    <row r="94" spans="1:6" x14ac:dyDescent="0.3">
      <c r="A94" s="24" t="s">
        <v>14</v>
      </c>
      <c r="B94" s="24"/>
      <c r="C94" s="24"/>
      <c r="D94" s="24"/>
      <c r="E94" s="24"/>
      <c r="F94" s="24"/>
    </row>
    <row r="95" spans="1:6" ht="64.2" customHeight="1" x14ac:dyDescent="0.3">
      <c r="A95" s="25" t="s">
        <v>9</v>
      </c>
      <c r="B95" s="10" t="s">
        <v>16</v>
      </c>
      <c r="C95" s="10" t="s">
        <v>19</v>
      </c>
      <c r="D95" s="10" t="s">
        <v>19</v>
      </c>
      <c r="E95" s="23" t="s">
        <v>72</v>
      </c>
      <c r="F95" s="38"/>
    </row>
    <row r="96" spans="1:6" ht="15" customHeight="1" x14ac:dyDescent="0.3">
      <c r="A96" s="26"/>
      <c r="B96" s="10" t="s">
        <v>67</v>
      </c>
      <c r="C96" s="10" t="s">
        <v>65</v>
      </c>
      <c r="D96" s="10" t="s">
        <v>63</v>
      </c>
      <c r="E96" s="22" t="s">
        <v>18</v>
      </c>
      <c r="F96" s="39"/>
    </row>
    <row r="97" spans="1:6" ht="49.95" customHeight="1" x14ac:dyDescent="0.3">
      <c r="A97" s="12">
        <f>A86+1</f>
        <v>31</v>
      </c>
      <c r="B97" s="64"/>
      <c r="C97" s="8">
        <v>16</v>
      </c>
      <c r="D97" s="9">
        <v>6</v>
      </c>
      <c r="E97" s="34">
        <f>D97*C97*B97</f>
        <v>0</v>
      </c>
      <c r="F97" s="35"/>
    </row>
    <row r="98" spans="1:6" ht="10.050000000000001" customHeight="1" x14ac:dyDescent="0.3">
      <c r="A98" s="14"/>
      <c r="B98" s="15"/>
      <c r="C98" s="15"/>
      <c r="D98" s="15"/>
      <c r="E98" s="15"/>
      <c r="F98" s="15"/>
    </row>
    <row r="99" spans="1:6" ht="49.95" customHeight="1" x14ac:dyDescent="0.3">
      <c r="A99" s="16" t="s">
        <v>73</v>
      </c>
      <c r="B99" s="16"/>
      <c r="C99" s="16"/>
      <c r="D99" s="16"/>
      <c r="E99" s="16"/>
      <c r="F99" s="16"/>
    </row>
    <row r="100" spans="1:6" ht="10.050000000000001" customHeight="1" x14ac:dyDescent="0.3">
      <c r="A100" s="14"/>
      <c r="B100" s="15"/>
      <c r="C100" s="15"/>
      <c r="D100" s="15"/>
      <c r="E100" s="15"/>
      <c r="F100" s="15"/>
    </row>
    <row r="101" spans="1:6" ht="36" customHeight="1" x14ac:dyDescent="0.3">
      <c r="A101" s="37" t="s">
        <v>56</v>
      </c>
      <c r="B101" s="37"/>
      <c r="C101" s="19" t="s">
        <v>59</v>
      </c>
      <c r="D101" s="19"/>
      <c r="E101" s="19" t="s">
        <v>57</v>
      </c>
      <c r="F101" s="19"/>
    </row>
    <row r="102" spans="1:6" ht="15" customHeight="1" x14ac:dyDescent="0.3">
      <c r="A102" s="21" t="s">
        <v>54</v>
      </c>
      <c r="B102" s="21"/>
      <c r="C102" s="21" t="s">
        <v>63</v>
      </c>
      <c r="D102" s="21"/>
      <c r="E102" s="27" t="s">
        <v>55</v>
      </c>
      <c r="F102" s="28"/>
    </row>
    <row r="103" spans="1:6" ht="55.05" customHeight="1" x14ac:dyDescent="0.3">
      <c r="A103" s="29">
        <v>500</v>
      </c>
      <c r="B103" s="20"/>
      <c r="C103" s="30">
        <v>6</v>
      </c>
      <c r="D103" s="20"/>
      <c r="E103" s="29">
        <f>C103*A103</f>
        <v>3000</v>
      </c>
      <c r="F103" s="20"/>
    </row>
    <row r="104" spans="1:6" ht="10.050000000000001" customHeight="1" x14ac:dyDescent="0.3">
      <c r="A104" s="14"/>
      <c r="B104" s="15"/>
      <c r="C104" s="15"/>
      <c r="D104" s="15"/>
      <c r="E104" s="15"/>
      <c r="F104" s="15"/>
    </row>
    <row r="105" spans="1:6" x14ac:dyDescent="0.3">
      <c r="A105" s="24" t="s">
        <v>14</v>
      </c>
      <c r="B105" s="24"/>
      <c r="C105" s="24"/>
      <c r="D105" s="24"/>
      <c r="E105" s="24"/>
      <c r="F105" s="24"/>
    </row>
    <row r="106" spans="1:6" ht="64.2" customHeight="1" x14ac:dyDescent="0.3">
      <c r="A106" s="25" t="s">
        <v>9</v>
      </c>
      <c r="B106" s="10" t="s">
        <v>16</v>
      </c>
      <c r="C106" s="23" t="s">
        <v>19</v>
      </c>
      <c r="D106" s="36"/>
      <c r="E106" s="23" t="s">
        <v>72</v>
      </c>
      <c r="F106" s="36"/>
    </row>
    <row r="107" spans="1:6" ht="15" customHeight="1" x14ac:dyDescent="0.3">
      <c r="A107" s="26"/>
      <c r="B107" s="10" t="s">
        <v>15</v>
      </c>
      <c r="C107" s="23" t="s">
        <v>63</v>
      </c>
      <c r="D107" s="36"/>
      <c r="E107" s="22" t="s">
        <v>18</v>
      </c>
      <c r="F107" s="28"/>
    </row>
    <row r="108" spans="1:6" ht="49.95" customHeight="1" x14ac:dyDescent="0.3">
      <c r="A108" s="12">
        <f>A97+1</f>
        <v>32</v>
      </c>
      <c r="B108" s="64"/>
      <c r="C108" s="32">
        <f>C103</f>
        <v>6</v>
      </c>
      <c r="D108" s="33"/>
      <c r="E108" s="34">
        <f>C108*B108</f>
        <v>0</v>
      </c>
      <c r="F108" s="35"/>
    </row>
    <row r="109" spans="1:6" ht="10.050000000000001" customHeight="1" x14ac:dyDescent="0.3">
      <c r="A109" s="14"/>
      <c r="B109" s="15"/>
      <c r="C109" s="15"/>
      <c r="D109" s="15"/>
      <c r="E109" s="15"/>
      <c r="F109" s="15"/>
    </row>
    <row r="110" spans="1:6" ht="49.95" customHeight="1" x14ac:dyDescent="0.3">
      <c r="A110" s="16" t="s">
        <v>74</v>
      </c>
      <c r="B110" s="16"/>
      <c r="C110" s="16"/>
      <c r="D110" s="16"/>
      <c r="E110" s="16"/>
      <c r="F110" s="16"/>
    </row>
    <row r="111" spans="1:6" ht="10.050000000000001" customHeight="1" x14ac:dyDescent="0.3">
      <c r="A111" s="14"/>
      <c r="B111" s="15"/>
      <c r="C111" s="15"/>
      <c r="D111" s="15"/>
      <c r="E111" s="15"/>
      <c r="F111" s="15"/>
    </row>
    <row r="112" spans="1:6" ht="36" customHeight="1" x14ac:dyDescent="0.3">
      <c r="A112" s="37" t="s">
        <v>56</v>
      </c>
      <c r="B112" s="37"/>
      <c r="C112" s="6" t="s">
        <v>19</v>
      </c>
      <c r="D112" s="6" t="s">
        <v>19</v>
      </c>
      <c r="E112" s="19" t="s">
        <v>57</v>
      </c>
      <c r="F112" s="19"/>
    </row>
    <row r="113" spans="1:6" ht="15" customHeight="1" x14ac:dyDescent="0.3">
      <c r="A113" s="21" t="s">
        <v>66</v>
      </c>
      <c r="B113" s="21"/>
      <c r="C113" s="13" t="s">
        <v>65</v>
      </c>
      <c r="D113" s="13" t="s">
        <v>63</v>
      </c>
      <c r="E113" s="27" t="s">
        <v>55</v>
      </c>
      <c r="F113" s="28"/>
    </row>
    <row r="114" spans="1:6" ht="55.05" customHeight="1" x14ac:dyDescent="0.3">
      <c r="A114" s="29">
        <v>300</v>
      </c>
      <c r="B114" s="20"/>
      <c r="C114" s="11">
        <v>11</v>
      </c>
      <c r="D114" s="11">
        <v>6</v>
      </c>
      <c r="E114" s="29">
        <f>D114*C114*A114</f>
        <v>19800</v>
      </c>
      <c r="F114" s="20"/>
    </row>
    <row r="115" spans="1:6" ht="10.050000000000001" customHeight="1" x14ac:dyDescent="0.3">
      <c r="A115" s="14"/>
      <c r="B115" s="15"/>
      <c r="C115" s="15"/>
      <c r="D115" s="15"/>
      <c r="E115" s="15"/>
      <c r="F115" s="15"/>
    </row>
    <row r="116" spans="1:6" x14ac:dyDescent="0.3">
      <c r="A116" s="24" t="s">
        <v>14</v>
      </c>
      <c r="B116" s="24"/>
      <c r="C116" s="24"/>
      <c r="D116" s="24"/>
      <c r="E116" s="24"/>
      <c r="F116" s="24"/>
    </row>
    <row r="117" spans="1:6" ht="64.2" customHeight="1" x14ac:dyDescent="0.3">
      <c r="A117" s="25" t="s">
        <v>9</v>
      </c>
      <c r="B117" s="10" t="s">
        <v>16</v>
      </c>
      <c r="C117" s="10" t="s">
        <v>19</v>
      </c>
      <c r="D117" s="10" t="s">
        <v>19</v>
      </c>
      <c r="E117" s="23" t="s">
        <v>72</v>
      </c>
      <c r="F117" s="38"/>
    </row>
    <row r="118" spans="1:6" ht="15" customHeight="1" x14ac:dyDescent="0.3">
      <c r="A118" s="26"/>
      <c r="B118" s="10" t="s">
        <v>67</v>
      </c>
      <c r="C118" s="10" t="s">
        <v>68</v>
      </c>
      <c r="D118" s="10" t="s">
        <v>63</v>
      </c>
      <c r="E118" s="22" t="s">
        <v>18</v>
      </c>
      <c r="F118" s="39"/>
    </row>
    <row r="119" spans="1:6" ht="49.95" customHeight="1" x14ac:dyDescent="0.3">
      <c r="A119" s="12">
        <f>A108+1</f>
        <v>33</v>
      </c>
      <c r="B119" s="64"/>
      <c r="C119" s="8">
        <v>11</v>
      </c>
      <c r="D119" s="9">
        <v>6</v>
      </c>
      <c r="E119" s="34">
        <f>D119*C119*B119</f>
        <v>0</v>
      </c>
      <c r="F119" s="35"/>
    </row>
    <row r="120" spans="1:6" ht="10.050000000000001" customHeight="1" x14ac:dyDescent="0.3">
      <c r="A120" s="14"/>
      <c r="B120" s="15"/>
      <c r="C120" s="15"/>
      <c r="D120" s="15"/>
      <c r="E120" s="15"/>
      <c r="F120" s="15"/>
    </row>
    <row r="121" spans="1:6" ht="49.95" customHeight="1" x14ac:dyDescent="0.3">
      <c r="A121" s="16" t="s">
        <v>75</v>
      </c>
      <c r="B121" s="16"/>
      <c r="C121" s="16"/>
      <c r="D121" s="16"/>
      <c r="E121" s="16"/>
      <c r="F121" s="16"/>
    </row>
    <row r="122" spans="1:6" ht="10.050000000000001" customHeight="1" x14ac:dyDescent="0.3">
      <c r="A122" s="14"/>
      <c r="B122" s="15"/>
      <c r="C122" s="15"/>
      <c r="D122" s="15"/>
      <c r="E122" s="15"/>
      <c r="F122" s="15"/>
    </row>
    <row r="123" spans="1:6" ht="36" customHeight="1" x14ac:dyDescent="0.3">
      <c r="A123" s="37" t="s">
        <v>56</v>
      </c>
      <c r="B123" s="37"/>
      <c r="C123" s="19" t="s">
        <v>19</v>
      </c>
      <c r="D123" s="19"/>
      <c r="E123" s="19" t="s">
        <v>57</v>
      </c>
      <c r="F123" s="19"/>
    </row>
    <row r="124" spans="1:6" ht="15" customHeight="1" x14ac:dyDescent="0.3">
      <c r="A124" s="21" t="s">
        <v>69</v>
      </c>
      <c r="B124" s="21"/>
      <c r="C124" s="21" t="s">
        <v>70</v>
      </c>
      <c r="D124" s="21"/>
      <c r="E124" s="27" t="s">
        <v>55</v>
      </c>
      <c r="F124" s="28"/>
    </row>
    <row r="125" spans="1:6" ht="55.05" customHeight="1" x14ac:dyDescent="0.3">
      <c r="A125" s="29">
        <v>1200</v>
      </c>
      <c r="B125" s="20"/>
      <c r="C125" s="30">
        <v>1</v>
      </c>
      <c r="D125" s="20"/>
      <c r="E125" s="29">
        <f>C125*A125</f>
        <v>1200</v>
      </c>
      <c r="F125" s="20"/>
    </row>
    <row r="126" spans="1:6" ht="10.050000000000001" customHeight="1" x14ac:dyDescent="0.3">
      <c r="A126" s="14"/>
      <c r="B126" s="15"/>
      <c r="C126" s="15"/>
      <c r="D126" s="15"/>
      <c r="E126" s="15"/>
      <c r="F126" s="15"/>
    </row>
    <row r="127" spans="1:6" x14ac:dyDescent="0.3">
      <c r="A127" s="24" t="s">
        <v>14</v>
      </c>
      <c r="B127" s="24"/>
      <c r="C127" s="24"/>
      <c r="D127" s="24"/>
      <c r="E127" s="24"/>
      <c r="F127" s="24"/>
    </row>
    <row r="128" spans="1:6" ht="64.2" customHeight="1" x14ac:dyDescent="0.3">
      <c r="A128" s="25" t="s">
        <v>9</v>
      </c>
      <c r="B128" s="10" t="s">
        <v>16</v>
      </c>
      <c r="C128" s="23" t="s">
        <v>19</v>
      </c>
      <c r="D128" s="36"/>
      <c r="E128" s="23" t="s">
        <v>72</v>
      </c>
      <c r="F128" s="36"/>
    </row>
    <row r="129" spans="1:6" ht="15" customHeight="1" x14ac:dyDescent="0.3">
      <c r="A129" s="26"/>
      <c r="B129" s="10" t="s">
        <v>71</v>
      </c>
      <c r="C129" s="23" t="s">
        <v>70</v>
      </c>
      <c r="D129" s="23"/>
      <c r="E129" s="22" t="s">
        <v>18</v>
      </c>
      <c r="F129" s="28"/>
    </row>
    <row r="130" spans="1:6" ht="49.95" customHeight="1" x14ac:dyDescent="0.3">
      <c r="A130" s="12">
        <f>A119+1</f>
        <v>34</v>
      </c>
      <c r="B130" s="64"/>
      <c r="C130" s="32">
        <f>C125</f>
        <v>1</v>
      </c>
      <c r="D130" s="33"/>
      <c r="E130" s="34">
        <f>C130*B130</f>
        <v>0</v>
      </c>
      <c r="F130" s="35"/>
    </row>
    <row r="131" spans="1:6" ht="10.050000000000001" customHeight="1" x14ac:dyDescent="0.3">
      <c r="A131" s="14"/>
      <c r="B131" s="15"/>
      <c r="C131" s="15"/>
      <c r="D131" s="15"/>
      <c r="E131" s="15"/>
      <c r="F131" s="15"/>
    </row>
    <row r="132" spans="1:6" ht="49.95" customHeight="1" x14ac:dyDescent="0.3">
      <c r="A132" s="40" t="s">
        <v>77</v>
      </c>
      <c r="B132" s="40"/>
      <c r="C132" s="40"/>
      <c r="D132" s="40"/>
      <c r="E132" s="40"/>
      <c r="F132" s="40"/>
    </row>
    <row r="133" spans="1:6" ht="49.95" customHeight="1" x14ac:dyDescent="0.3">
      <c r="A133" s="25" t="s">
        <v>8</v>
      </c>
      <c r="B133" s="41"/>
      <c r="C133" s="41"/>
      <c r="D133" s="41"/>
      <c r="E133" s="23" t="s">
        <v>62</v>
      </c>
      <c r="F133" s="23"/>
    </row>
    <row r="134" spans="1:6" ht="49.95" customHeight="1" x14ac:dyDescent="0.3">
      <c r="A134" s="41" t="str">
        <f>A21</f>
        <v>A) Servizio di conduzione e manutenzione degli impianti temici installati presso gli edifici in disponibilità alla FEM ad esclusione del teleriscaldamento (allegato 01 al CSA)</v>
      </c>
      <c r="B134" s="41"/>
      <c r="C134" s="41"/>
      <c r="D134" s="41"/>
      <c r="E134" s="29">
        <f>F64</f>
        <v>0</v>
      </c>
      <c r="F134" s="20"/>
    </row>
    <row r="135" spans="1:6" ht="49.95" customHeight="1" x14ac:dyDescent="0.3">
      <c r="A135" s="41" t="str">
        <f>A66</f>
        <v>B) Servizio di cessione di energia compresa fornitura di combustibile, conduzione gestione e manutenzione dell’impianto termico di alimentazione della rete di teleriscaldamento presso la sede della FEM, in via E. Mach, 1 – 38010 San Michele all’Adige (TN)</v>
      </c>
      <c r="B135" s="41"/>
      <c r="C135" s="41"/>
      <c r="D135" s="41"/>
      <c r="E135" s="29">
        <f>E75</f>
        <v>0</v>
      </c>
      <c r="F135" s="20"/>
    </row>
    <row r="136" spans="1:6" ht="49.95" customHeight="1" x14ac:dyDescent="0.3">
      <c r="A136" s="41" t="str">
        <f>A77</f>
        <v>C) Servizio di manutenzione “onnicomprensivo” – manutenzione preventiva e correttiva impianti, attrezzature e componenti (nessuna esclusa) centrale termica biomassa/cippato</v>
      </c>
      <c r="B136" s="41"/>
      <c r="C136" s="41"/>
      <c r="D136" s="41"/>
      <c r="E136" s="29">
        <f>E86</f>
        <v>0</v>
      </c>
      <c r="F136" s="20"/>
    </row>
    <row r="137" spans="1:6" ht="49.95" customHeight="1" x14ac:dyDescent="0.3">
      <c r="A137" s="41" t="str">
        <f>A88</f>
        <v>D) Servizio di conduzione e manutenzione della rete di teleriscaldamento e degli scambiatori di calore a piastre di connessione fra rete di teleriscaldamento ed impianti di utenza, con la relativa regolazione fino al limite delle valvole di collegamento al circuito secondario verso gli impianti di utenza</v>
      </c>
      <c r="B137" s="41"/>
      <c r="C137" s="41"/>
      <c r="D137" s="41"/>
      <c r="E137" s="29">
        <f>E97</f>
        <v>0</v>
      </c>
      <c r="F137" s="20"/>
    </row>
    <row r="138" spans="1:6" ht="49.95" customHeight="1" x14ac:dyDescent="0.3">
      <c r="A138" s="41" t="str">
        <f>A99</f>
        <v>E) Servizio di conduzione e manutenzione dei sistemi di produzione di acqua calda sanitaria con solare termico a San Michele all’Adige</v>
      </c>
      <c r="B138" s="41"/>
      <c r="C138" s="41"/>
      <c r="D138" s="41"/>
      <c r="E138" s="29">
        <f>E108</f>
        <v>0</v>
      </c>
      <c r="F138" s="20"/>
    </row>
    <row r="139" spans="1:6" ht="49.95" customHeight="1" x14ac:dyDescent="0.3">
      <c r="A139" s="41" t="str">
        <f>A110</f>
        <v>F) Servizio di conduzione e manutenzione dei sistemi di trattamento acqua – addolcitori (allegato 01 al CSA)</v>
      </c>
      <c r="B139" s="41"/>
      <c r="C139" s="41"/>
      <c r="D139" s="41"/>
      <c r="E139" s="29">
        <f>E119</f>
        <v>0</v>
      </c>
      <c r="F139" s="20"/>
    </row>
    <row r="140" spans="1:6" ht="49.95" customHeight="1" x14ac:dyDescent="0.3">
      <c r="A140" s="41" t="str">
        <f>A121</f>
        <v>G) Servizio di “passaggio delle consegne” al termine del contratto al nuovo gestore individuato dalla FEM</v>
      </c>
      <c r="B140" s="41"/>
      <c r="C140" s="41"/>
      <c r="D140" s="41"/>
      <c r="E140" s="29">
        <f>E130</f>
        <v>0</v>
      </c>
      <c r="F140" s="20"/>
    </row>
    <row r="141" spans="1:6" ht="49.95" customHeight="1" x14ac:dyDescent="0.3">
      <c r="A141" s="25" t="s">
        <v>62</v>
      </c>
      <c r="B141" s="25"/>
      <c r="C141" s="25"/>
      <c r="D141" s="25"/>
      <c r="E141" s="55">
        <f>E134+E135+E136+E137+E138+E139+E140</f>
        <v>0</v>
      </c>
      <c r="F141" s="56"/>
    </row>
    <row r="142" spans="1:6" ht="40.200000000000003" customHeight="1" x14ac:dyDescent="0.3">
      <c r="A142" s="14" t="s">
        <v>78</v>
      </c>
      <c r="B142" s="15"/>
      <c r="C142" s="15"/>
      <c r="D142" s="15"/>
      <c r="E142" s="15"/>
      <c r="F142" s="15"/>
    </row>
    <row r="143" spans="1:6" ht="49.95" customHeight="1" x14ac:dyDescent="0.3">
      <c r="A143" s="25" t="s">
        <v>79</v>
      </c>
      <c r="B143" s="52"/>
      <c r="C143" s="52"/>
      <c r="D143" s="52"/>
      <c r="E143" s="53">
        <f>(E16-E141)/E16</f>
        <v>1</v>
      </c>
      <c r="F143" s="54"/>
    </row>
    <row r="144" spans="1:6" ht="10.050000000000001" customHeight="1" x14ac:dyDescent="0.3">
      <c r="A144" s="14"/>
      <c r="B144" s="15"/>
      <c r="C144" s="15"/>
      <c r="D144" s="15"/>
      <c r="E144" s="15"/>
      <c r="F144" s="15"/>
    </row>
    <row r="145" spans="1:6" ht="25.05" customHeight="1" x14ac:dyDescent="0.3">
      <c r="A145" s="25" t="s">
        <v>80</v>
      </c>
      <c r="B145" s="25"/>
      <c r="C145" s="25"/>
      <c r="D145" s="25"/>
      <c r="E145" s="25"/>
      <c r="F145" s="25"/>
    </row>
    <row r="146" spans="1:6" ht="49.95" customHeight="1" x14ac:dyDescent="0.3">
      <c r="A146" s="25" t="s">
        <v>81</v>
      </c>
      <c r="B146" s="25"/>
      <c r="C146" s="25"/>
      <c r="D146" s="25"/>
      <c r="E146" s="65"/>
      <c r="F146" s="66"/>
    </row>
    <row r="147" spans="1:6" ht="52.2" customHeight="1" x14ac:dyDescent="0.3">
      <c r="A147" s="14" t="s">
        <v>83</v>
      </c>
      <c r="B147" s="14"/>
      <c r="C147" s="14"/>
      <c r="D147" s="14"/>
      <c r="E147" s="14"/>
      <c r="F147" s="14"/>
    </row>
    <row r="148" spans="1:6" ht="49.95" customHeight="1" x14ac:dyDescent="0.3">
      <c r="A148" s="25" t="s">
        <v>82</v>
      </c>
      <c r="B148" s="25"/>
      <c r="C148" s="25"/>
      <c r="D148" s="25"/>
      <c r="E148" s="65"/>
      <c r="F148" s="66"/>
    </row>
    <row r="149" spans="1:6" ht="82.8" customHeight="1" x14ac:dyDescent="0.3">
      <c r="A149" s="14" t="s">
        <v>84</v>
      </c>
      <c r="B149" s="14"/>
      <c r="C149" s="14"/>
      <c r="D149" s="14"/>
      <c r="E149" s="14"/>
      <c r="F149" s="14"/>
    </row>
    <row r="150" spans="1:6" ht="10.050000000000001" customHeight="1" x14ac:dyDescent="0.3">
      <c r="A150" s="14"/>
      <c r="B150" s="15"/>
      <c r="C150" s="15"/>
      <c r="D150" s="15"/>
      <c r="E150" s="15"/>
      <c r="F150" s="15"/>
    </row>
    <row r="151" spans="1:6" ht="43.8" customHeight="1" x14ac:dyDescent="0.3">
      <c r="A151" s="19" t="s">
        <v>89</v>
      </c>
      <c r="B151" s="58"/>
      <c r="C151" s="58"/>
      <c r="D151" s="58"/>
      <c r="E151" s="58"/>
      <c r="F151" s="58"/>
    </row>
    <row r="152" spans="1:6" ht="10.050000000000001" customHeight="1" x14ac:dyDescent="0.3">
      <c r="A152" s="14"/>
      <c r="B152" s="15"/>
      <c r="C152" s="15"/>
      <c r="D152" s="15"/>
      <c r="E152" s="15"/>
      <c r="F152" s="15"/>
    </row>
    <row r="153" spans="1:6" hidden="1" x14ac:dyDescent="0.3"/>
    <row r="154" spans="1:6" hidden="1" x14ac:dyDescent="0.3"/>
    <row r="155" spans="1:6" hidden="1" x14ac:dyDescent="0.3"/>
    <row r="156" spans="1:6" hidden="1" x14ac:dyDescent="0.3"/>
  </sheetData>
  <sheetProtection password="C98D" sheet="1" objects="1" scenarios="1" selectLockedCells="1"/>
  <mergeCells count="203">
    <mergeCell ref="E136:F136"/>
    <mergeCell ref="C130:D130"/>
    <mergeCell ref="E130:F130"/>
    <mergeCell ref="A13:C13"/>
    <mergeCell ref="A14:C14"/>
    <mergeCell ref="A16:D16"/>
    <mergeCell ref="A151:F151"/>
    <mergeCell ref="A152:F152"/>
    <mergeCell ref="A147:F147"/>
    <mergeCell ref="A148:D148"/>
    <mergeCell ref="A149:F149"/>
    <mergeCell ref="A144:F144"/>
    <mergeCell ref="A150:F150"/>
    <mergeCell ref="E148:F148"/>
    <mergeCell ref="A20:F20"/>
    <mergeCell ref="A120:F120"/>
    <mergeCell ref="A122:F122"/>
    <mergeCell ref="A126:F126"/>
    <mergeCell ref="A131:F131"/>
    <mergeCell ref="A142:F142"/>
    <mergeCell ref="A139:D139"/>
    <mergeCell ref="E139:F139"/>
    <mergeCell ref="A134:D134"/>
    <mergeCell ref="E134:F134"/>
    <mergeCell ref="A135:D135"/>
    <mergeCell ref="E135:F135"/>
    <mergeCell ref="A136:D136"/>
    <mergeCell ref="A3:F3"/>
    <mergeCell ref="A5:F5"/>
    <mergeCell ref="A6:F6"/>
    <mergeCell ref="A146:D146"/>
    <mergeCell ref="E146:F146"/>
    <mergeCell ref="A1:D1"/>
    <mergeCell ref="E1:F1"/>
    <mergeCell ref="A2:F2"/>
    <mergeCell ref="A7:C7"/>
    <mergeCell ref="A8:C8"/>
    <mergeCell ref="A9:C9"/>
    <mergeCell ref="A10:C10"/>
    <mergeCell ref="A11:C11"/>
    <mergeCell ref="A143:D143"/>
    <mergeCell ref="E143:F143"/>
    <mergeCell ref="A145:F145"/>
    <mergeCell ref="A140:D140"/>
    <mergeCell ref="E140:F140"/>
    <mergeCell ref="A141:D141"/>
    <mergeCell ref="E141:F141"/>
    <mergeCell ref="A137:D137"/>
    <mergeCell ref="E137:F137"/>
    <mergeCell ref="A138:D138"/>
    <mergeCell ref="E138:F138"/>
    <mergeCell ref="A132:F132"/>
    <mergeCell ref="E133:F133"/>
    <mergeCell ref="A133:D133"/>
    <mergeCell ref="A125:B125"/>
    <mergeCell ref="C125:D125"/>
    <mergeCell ref="E125:F125"/>
    <mergeCell ref="A127:F127"/>
    <mergeCell ref="A128:A129"/>
    <mergeCell ref="C128:D128"/>
    <mergeCell ref="E128:F128"/>
    <mergeCell ref="C129:D129"/>
    <mergeCell ref="E129:F129"/>
    <mergeCell ref="A121:F121"/>
    <mergeCell ref="A123:B123"/>
    <mergeCell ref="C123:D123"/>
    <mergeCell ref="E123:F123"/>
    <mergeCell ref="A124:B124"/>
    <mergeCell ref="C124:D124"/>
    <mergeCell ref="E124:F124"/>
    <mergeCell ref="A116:F116"/>
    <mergeCell ref="A117:A118"/>
    <mergeCell ref="E117:F117"/>
    <mergeCell ref="E118:F118"/>
    <mergeCell ref="E119:F119"/>
    <mergeCell ref="A111:F111"/>
    <mergeCell ref="A115:F115"/>
    <mergeCell ref="A112:B112"/>
    <mergeCell ref="E112:F112"/>
    <mergeCell ref="A113:B113"/>
    <mergeCell ref="E113:F113"/>
    <mergeCell ref="A114:B114"/>
    <mergeCell ref="E114:F114"/>
    <mergeCell ref="C108:D108"/>
    <mergeCell ref="E108:F108"/>
    <mergeCell ref="A104:F104"/>
    <mergeCell ref="A110:F110"/>
    <mergeCell ref="A109:F109"/>
    <mergeCell ref="A105:F105"/>
    <mergeCell ref="A106:A107"/>
    <mergeCell ref="C106:D106"/>
    <mergeCell ref="E106:F106"/>
    <mergeCell ref="C107:D107"/>
    <mergeCell ref="E107:F107"/>
    <mergeCell ref="A93:F93"/>
    <mergeCell ref="A98:F98"/>
    <mergeCell ref="A99:F99"/>
    <mergeCell ref="A101:B101"/>
    <mergeCell ref="A102:B102"/>
    <mergeCell ref="C102:D102"/>
    <mergeCell ref="E102:F102"/>
    <mergeCell ref="A103:B103"/>
    <mergeCell ref="C101:D101"/>
    <mergeCell ref="E101:F101"/>
    <mergeCell ref="C103:D103"/>
    <mergeCell ref="E103:F103"/>
    <mergeCell ref="E97:F97"/>
    <mergeCell ref="A94:F94"/>
    <mergeCell ref="A95:A96"/>
    <mergeCell ref="E95:F95"/>
    <mergeCell ref="E96:F96"/>
    <mergeCell ref="A100:F100"/>
    <mergeCell ref="A81:B81"/>
    <mergeCell ref="C81:D81"/>
    <mergeCell ref="E81:F81"/>
    <mergeCell ref="A83:F83"/>
    <mergeCell ref="A84:A85"/>
    <mergeCell ref="C84:D84"/>
    <mergeCell ref="E84:F84"/>
    <mergeCell ref="C85:D85"/>
    <mergeCell ref="E85:F85"/>
    <mergeCell ref="A82:F82"/>
    <mergeCell ref="A88:F88"/>
    <mergeCell ref="A90:B90"/>
    <mergeCell ref="A91:B91"/>
    <mergeCell ref="E91:F91"/>
    <mergeCell ref="A92:B92"/>
    <mergeCell ref="E90:F90"/>
    <mergeCell ref="E92:F92"/>
    <mergeCell ref="C86:D86"/>
    <mergeCell ref="E86:F86"/>
    <mergeCell ref="A87:F87"/>
    <mergeCell ref="A89:F89"/>
    <mergeCell ref="E79:F79"/>
    <mergeCell ref="A80:B80"/>
    <mergeCell ref="C80:D80"/>
    <mergeCell ref="E80:F80"/>
    <mergeCell ref="C75:D75"/>
    <mergeCell ref="E75:F75"/>
    <mergeCell ref="E74:F74"/>
    <mergeCell ref="A71:F71"/>
    <mergeCell ref="A76:F76"/>
    <mergeCell ref="A77:F77"/>
    <mergeCell ref="A73:A74"/>
    <mergeCell ref="A72:F72"/>
    <mergeCell ref="C73:D73"/>
    <mergeCell ref="C74:D74"/>
    <mergeCell ref="E73:F73"/>
    <mergeCell ref="A78:F78"/>
    <mergeCell ref="A79:B79"/>
    <mergeCell ref="C79:D79"/>
    <mergeCell ref="A69:B69"/>
    <mergeCell ref="C69:D69"/>
    <mergeCell ref="E69:F69"/>
    <mergeCell ref="A70:B70"/>
    <mergeCell ref="C70:D70"/>
    <mergeCell ref="E70:F70"/>
    <mergeCell ref="A22:F22"/>
    <mergeCell ref="A26:F26"/>
    <mergeCell ref="A65:F65"/>
    <mergeCell ref="A67:F67"/>
    <mergeCell ref="A68:B68"/>
    <mergeCell ref="C68:D68"/>
    <mergeCell ref="E68:F68"/>
    <mergeCell ref="A62:F62"/>
    <mergeCell ref="A64:E64"/>
    <mergeCell ref="A66:F66"/>
    <mergeCell ref="A48:F48"/>
    <mergeCell ref="A50:F50"/>
    <mergeCell ref="A52:F52"/>
    <mergeCell ref="A54:F54"/>
    <mergeCell ref="A27:C27"/>
    <mergeCell ref="D27:F27"/>
    <mergeCell ref="A28:A29"/>
    <mergeCell ref="B28:B29"/>
    <mergeCell ref="C28:C29"/>
    <mergeCell ref="C24:D24"/>
    <mergeCell ref="E24:F24"/>
    <mergeCell ref="E25:F25"/>
    <mergeCell ref="A4:F4"/>
    <mergeCell ref="A21:F21"/>
    <mergeCell ref="A25:B25"/>
    <mergeCell ref="A23:B23"/>
    <mergeCell ref="C23:D23"/>
    <mergeCell ref="C25:D25"/>
    <mergeCell ref="E23:F23"/>
    <mergeCell ref="A24:B24"/>
    <mergeCell ref="A30:F30"/>
    <mergeCell ref="A17:D17"/>
    <mergeCell ref="E16:F16"/>
    <mergeCell ref="E17:F17"/>
    <mergeCell ref="A15:F15"/>
    <mergeCell ref="A18:F18"/>
    <mergeCell ref="A19:F19"/>
    <mergeCell ref="D7:F7"/>
    <mergeCell ref="D8:F8"/>
    <mergeCell ref="D9:F9"/>
    <mergeCell ref="D10:F10"/>
    <mergeCell ref="D11:F11"/>
    <mergeCell ref="D12:F12"/>
    <mergeCell ref="D13:F13"/>
    <mergeCell ref="D14:F14"/>
    <mergeCell ref="A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Gubert</dc:creator>
  <cp:lastModifiedBy>Giuseppe Gubert</cp:lastModifiedBy>
  <dcterms:created xsi:type="dcterms:W3CDTF">2020-06-15T12:38:36Z</dcterms:created>
  <dcterms:modified xsi:type="dcterms:W3CDTF">2020-06-23T07:12:31Z</dcterms:modified>
</cp:coreProperties>
</file>